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8CF5D6F8-7B5E-4F0A-8FD3-9A3CEC51CC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3.1. Đất ở tại nông thôn" sheetId="16" r:id="rId1"/>
    <sheet name="53.2. Đất TMDV tại nông thôn" sheetId="14" r:id="rId2"/>
    <sheet name="53.3. Đất SXPNN tại nông thôn" sheetId="18" r:id="rId3"/>
    <sheet name="53.4. Đất NN" sheetId="15" r:id="rId4"/>
  </sheets>
  <definedNames>
    <definedName name="_xlnm.Print_Titles" localSheetId="0">'53.1. Đất ở tại nông thôn'!$7:$8</definedName>
    <definedName name="_xlnm.Print_Titles" localSheetId="1">'53.2. Đất TMDV tại nông thôn'!$7:$8</definedName>
    <definedName name="_xlnm.Print_Titles" localSheetId="2">'53.3. Đất SXPNN tại nông thôn'!$7:$8</definedName>
    <definedName name="_xlnm.Print_Area" localSheetId="0">'53.1. Đất ở tại nông thôn'!$A$1:$H$16</definedName>
    <definedName name="_xlnm.Print_Area" localSheetId="1">'53.2. Đất TMDV tại nông thôn'!$A$1:$H$16</definedName>
    <definedName name="_xlnm.Print_Area" localSheetId="2">'53.3. Đất SXPNN tại nông thôn'!$A$1:$H$16</definedName>
    <definedName name="_xlnm.Print_Area" localSheetId="3">'53.4. Đất NN'!$A$1:$E$39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5" l="1"/>
  <c r="A12" i="15" s="1"/>
  <c r="E15" i="18"/>
  <c r="E15" i="14"/>
  <c r="G12" i="16"/>
  <c r="F12" i="16"/>
  <c r="G11" i="16"/>
  <c r="F11" i="16"/>
  <c r="G10" i="16"/>
  <c r="F10" i="16"/>
  <c r="E16" i="18"/>
  <c r="E16" i="14"/>
  <c r="E12" i="18"/>
  <c r="G12" i="18" s="1"/>
  <c r="E11" i="18"/>
  <c r="E12" i="14"/>
  <c r="G12" i="14" s="1"/>
  <c r="E11" i="14"/>
  <c r="G11" i="14" s="1"/>
  <c r="F12" i="18" l="1"/>
  <c r="F12" i="14"/>
  <c r="F11" i="18"/>
  <c r="G11" i="18"/>
  <c r="F11" i="14"/>
  <c r="E10" i="14" l="1"/>
  <c r="E10" i="18" l="1"/>
  <c r="G10" i="18" s="1"/>
  <c r="F10" i="14"/>
  <c r="F10" i="18" l="1"/>
  <c r="G10" i="14"/>
  <c r="B39" i="15" l="1"/>
  <c r="B38" i="15"/>
  <c r="A38" i="15"/>
  <c r="B33" i="15"/>
  <c r="B32" i="15"/>
  <c r="A32" i="15"/>
  <c r="A33" i="15" s="1"/>
  <c r="B26" i="15"/>
  <c r="B25" i="15"/>
  <c r="A25" i="15"/>
  <c r="A26" i="15" s="1"/>
  <c r="B19" i="15"/>
  <c r="B18" i="15"/>
  <c r="A18" i="15"/>
  <c r="A19" i="15" s="1"/>
  <c r="A39" i="15" l="1"/>
</calcChain>
</file>

<file path=xl/sharedStrings.xml><?xml version="1.0" encoding="utf-8"?>
<sst xmlns="http://schemas.openxmlformats.org/spreadsheetml/2006/main" count="142" uniqueCount="49">
  <si>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</si>
  <si>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</si>
  <si>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</si>
  <si>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</si>
  <si>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</si>
  <si>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</si>
  <si>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</si>
  <si>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</si>
  <si>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</si>
  <si>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</si>
  <si>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</si>
  <si>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</si>
  <si>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</si>
  <si>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</si>
  <si>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</si>
  <si>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</si>
  <si>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</si>
  <si>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</si>
  <si>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</si>
  <si>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</si>
  <si>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</si>
  <si>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</si>
  <si>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</si>
  <si>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</si>
  <si>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</si>
  <si>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</si>
  <si>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 xml:space="preserve">  </t>
  </si>
  <si>
    <t xml:space="preserve"> </t>
  </si>
  <si>
    <t>1.1</t>
  </si>
  <si>
    <t>1.2</t>
  </si>
  <si>
    <t>1.3</t>
  </si>
  <si>
    <t>Giá đất thương mại, dịch vụ</t>
  </si>
  <si>
    <t>Giá đất cơ sở sản xuất phi nông nghiệp</t>
  </si>
  <si>
    <t>53. Xã Quan Sơn</t>
  </si>
  <si>
    <t>BẢNG 53.1: BẢNG GIÁ ĐẤT Ở TẠI NÔNG THÔN</t>
  </si>
  <si>
    <t>BẢNG 53.2: BẢNG GIÁ ĐẤT THƯƠNG MẠI, DỊCH VỤ TẠI NÔNG THÔN</t>
  </si>
  <si>
    <t>BẢNG 53.4: BẢNG GIÁ ĐẤT NÔNG NGHIỆP</t>
  </si>
  <si>
    <t>Xã Quan Sơn cũ</t>
  </si>
  <si>
    <t>Đường huyện 84</t>
  </si>
  <si>
    <t xml:space="preserve">Đường tỉnh 250 </t>
  </si>
  <si>
    <t>Đường quốc lộ 279</t>
  </si>
  <si>
    <t>Km10+800 (Thôn Làng Thượng)</t>
  </si>
  <si>
    <t>Từ Km 58+200 (Cây đa dốc Đèo Ý)</t>
  </si>
  <si>
    <t>Từ Km0+00 (Thôn Mu Cai Pha)</t>
  </si>
  <si>
    <t>Km52+800 (Trường mầm non Xã Quan Sơn)</t>
  </si>
  <si>
    <t>Từ Km43+00 (Tiếp giáp địa giới TT Đồng Mỏ)</t>
  </si>
  <si>
    <t>đến Km48+500 (Tiếp giáp địa giới huyện Lục Ngạn-Bắc Giang)</t>
  </si>
  <si>
    <t>Xã Hữu Kiên cũ</t>
  </si>
  <si>
    <t>BẢNG 53.3: BẢNG GIÁ ĐẤT CƠ SỞ SẢN XUẤT PHI NÔNG NGHIỆP TẠI NÔNG THÔN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</si>
</sst>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H951"/>
  <sheetViews>
    <sheetView tabSelected="1"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2" width="25.7109375" style="3" customWidth="1"/>
    <col min="3" max="3" width="31" style="3" customWidth="1"/>
    <col min="4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39" t="s">
        <v>33</v>
      </c>
      <c r="B2" s="39"/>
      <c r="C2" s="12"/>
      <c r="D2" s="12"/>
      <c r="E2" s="13"/>
      <c r="F2" s="13"/>
      <c r="G2" s="40" t="s">
        <v>19</v>
      </c>
      <c r="H2" s="40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41" t="s">
        <v>34</v>
      </c>
      <c r="B4" s="41"/>
      <c r="C4" s="41"/>
      <c r="D4" s="41"/>
      <c r="E4" s="41"/>
      <c r="F4" s="41"/>
      <c r="G4" s="41"/>
      <c r="H4" s="41"/>
    </row>
    <row r="5" spans="1:8" ht="15.75" x14ac:dyDescent="0.25">
      <c r="A5" s="42" t="s">
        <v>18</v>
      </c>
      <c r="B5" s="42"/>
      <c r="C5" s="42"/>
      <c r="D5" s="42"/>
      <c r="E5" s="42"/>
      <c r="F5" s="42"/>
      <c r="G5" s="42"/>
      <c r="H5" s="42"/>
    </row>
    <row r="6" spans="1:8" ht="15.75" x14ac:dyDescent="0.25">
      <c r="A6" s="43" t="s">
        <v>4</v>
      </c>
      <c r="B6" s="43"/>
      <c r="C6" s="43"/>
      <c r="D6" s="43"/>
      <c r="E6" s="43"/>
      <c r="F6" s="43"/>
      <c r="G6" s="43"/>
      <c r="H6" s="43"/>
    </row>
    <row r="7" spans="1:8" ht="15.75" x14ac:dyDescent="0.25">
      <c r="A7" s="44" t="s">
        <v>0</v>
      </c>
      <c r="B7" s="44" t="s">
        <v>1</v>
      </c>
      <c r="C7" s="44" t="s">
        <v>2</v>
      </c>
      <c r="D7" s="44"/>
      <c r="E7" s="44" t="s">
        <v>17</v>
      </c>
      <c r="F7" s="44"/>
      <c r="G7" s="44"/>
      <c r="H7" s="44"/>
    </row>
    <row r="8" spans="1:8" ht="15.75" x14ac:dyDescent="0.25">
      <c r="A8" s="44"/>
      <c r="B8" s="44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15" customHeight="1" x14ac:dyDescent="0.25">
      <c r="A9" s="2">
        <v>1</v>
      </c>
      <c r="B9" s="28" t="s">
        <v>37</v>
      </c>
      <c r="C9" s="29"/>
      <c r="D9" s="29"/>
      <c r="E9" s="14"/>
      <c r="F9" s="14"/>
      <c r="G9" s="14"/>
      <c r="H9" s="14"/>
    </row>
    <row r="10" spans="1:8" ht="30.95" customHeight="1" x14ac:dyDescent="0.25">
      <c r="A10" s="4" t="s">
        <v>28</v>
      </c>
      <c r="B10" s="26" t="s">
        <v>38</v>
      </c>
      <c r="C10" s="26" t="s">
        <v>43</v>
      </c>
      <c r="D10" s="31" t="s">
        <v>41</v>
      </c>
      <c r="E10" s="22">
        <v>400000</v>
      </c>
      <c r="F10" s="32">
        <f>+E10*0.6</f>
        <v>240000</v>
      </c>
      <c r="G10" s="32">
        <f>+E10*0.4</f>
        <v>160000</v>
      </c>
      <c r="H10" s="32"/>
    </row>
    <row r="11" spans="1:8" ht="31.5" x14ac:dyDescent="0.25">
      <c r="A11" s="4" t="s">
        <v>29</v>
      </c>
      <c r="B11" s="26" t="s">
        <v>39</v>
      </c>
      <c r="C11" s="26" t="s">
        <v>42</v>
      </c>
      <c r="D11" s="26" t="s">
        <v>44</v>
      </c>
      <c r="E11" s="22">
        <v>500000</v>
      </c>
      <c r="F11" s="32">
        <f t="shared" ref="F11:F12" si="0">+E11*0.6</f>
        <v>300000</v>
      </c>
      <c r="G11" s="32">
        <f t="shared" ref="G11:G12" si="1">+E11*0.4</f>
        <v>200000</v>
      </c>
      <c r="H11" s="32"/>
    </row>
    <row r="12" spans="1:8" ht="47.25" x14ac:dyDescent="0.25">
      <c r="A12" s="4" t="s">
        <v>30</v>
      </c>
      <c r="B12" s="26" t="s">
        <v>40</v>
      </c>
      <c r="C12" s="26" t="s">
        <v>45</v>
      </c>
      <c r="D12" s="26" t="s">
        <v>46</v>
      </c>
      <c r="E12" s="22">
        <v>500000</v>
      </c>
      <c r="F12" s="32">
        <f t="shared" si="0"/>
        <v>300000</v>
      </c>
      <c r="G12" s="32">
        <f t="shared" si="1"/>
        <v>200000</v>
      </c>
      <c r="H12" s="32"/>
    </row>
    <row r="13" spans="1:8" ht="15.75" x14ac:dyDescent="0.25">
      <c r="A13" s="38" t="s">
        <v>20</v>
      </c>
      <c r="B13" s="38"/>
      <c r="C13" s="38"/>
      <c r="D13" s="38"/>
      <c r="E13" s="38"/>
      <c r="F13" s="38"/>
      <c r="G13" s="38"/>
      <c r="H13" s="38"/>
    </row>
    <row r="14" spans="1:8" ht="15.75" x14ac:dyDescent="0.25">
      <c r="A14" s="37" t="s">
        <v>7</v>
      </c>
      <c r="B14" s="37"/>
      <c r="C14" s="37"/>
      <c r="D14" s="37"/>
      <c r="E14" s="37"/>
      <c r="F14" s="37"/>
      <c r="G14" s="37"/>
      <c r="H14" s="37"/>
    </row>
    <row r="15" spans="1:8" ht="15.75" x14ac:dyDescent="0.25">
      <c r="A15" s="1">
        <v>1</v>
      </c>
      <c r="B15" s="30" t="s">
        <v>37</v>
      </c>
      <c r="C15" s="25"/>
      <c r="D15" s="25"/>
      <c r="E15" s="32">
        <v>175000</v>
      </c>
      <c r="F15" s="25"/>
      <c r="G15" s="25"/>
      <c r="H15" s="25"/>
    </row>
    <row r="16" spans="1:8" ht="15.75" x14ac:dyDescent="0.25">
      <c r="A16" s="1">
        <v>2</v>
      </c>
      <c r="B16" s="30" t="s">
        <v>47</v>
      </c>
      <c r="C16" s="27"/>
      <c r="D16" s="27"/>
      <c r="E16" s="32">
        <v>140000</v>
      </c>
      <c r="F16" s="15"/>
      <c r="G16" s="15"/>
      <c r="H16" s="15"/>
    </row>
    <row r="17" spans="1:8" ht="62.25" customHeight="1" x14ac:dyDescent="0.25">
      <c r="A17" s="12"/>
      <c r="B17" s="12"/>
      <c r="C17" s="12"/>
      <c r="D17" s="12"/>
      <c r="E17" s="13"/>
      <c r="F17" s="13"/>
      <c r="G17" s="13"/>
      <c r="H17" s="13"/>
    </row>
    <row r="18" spans="1:8" ht="62.25" customHeight="1" x14ac:dyDescent="0.25">
      <c r="A18" s="12"/>
      <c r="B18" s="12"/>
      <c r="C18" s="12"/>
      <c r="D18" s="12"/>
      <c r="E18" s="13"/>
      <c r="F18" s="13"/>
      <c r="G18" s="13"/>
      <c r="H18" s="13"/>
    </row>
    <row r="19" spans="1:8" ht="62.25" customHeight="1" x14ac:dyDescent="0.25">
      <c r="A19" s="12"/>
      <c r="B19" s="12"/>
      <c r="C19" s="12"/>
      <c r="D19" s="12"/>
      <c r="E19" s="13"/>
      <c r="F19" s="13"/>
      <c r="G19" s="13"/>
      <c r="H19" s="13"/>
    </row>
    <row r="20" spans="1:8" ht="62.25" customHeight="1" x14ac:dyDescent="0.25">
      <c r="A20" s="12"/>
      <c r="B20" s="12"/>
      <c r="C20" s="12"/>
      <c r="D20" s="12"/>
      <c r="E20" s="13"/>
      <c r="F20" s="13"/>
      <c r="G20" s="13"/>
      <c r="H20" s="13"/>
    </row>
    <row r="21" spans="1:8" ht="62.25" customHeight="1" x14ac:dyDescent="0.25">
      <c r="A21" s="12"/>
      <c r="B21" s="12"/>
      <c r="C21" s="12"/>
      <c r="D21" s="12"/>
      <c r="E21" s="13"/>
      <c r="F21" s="13"/>
      <c r="G21" s="13"/>
      <c r="H21" s="13"/>
    </row>
    <row r="22" spans="1:8" ht="62.25" customHeight="1" x14ac:dyDescent="0.25">
      <c r="A22" s="12"/>
      <c r="B22" s="12"/>
      <c r="C22" s="12"/>
      <c r="D22" s="12"/>
      <c r="E22" s="13"/>
      <c r="F22" s="13"/>
      <c r="G22" s="13"/>
      <c r="H22" s="13"/>
    </row>
    <row r="23" spans="1:8" ht="62.25" customHeight="1" x14ac:dyDescent="0.25">
      <c r="A23" s="12"/>
      <c r="B23" s="12"/>
      <c r="C23" s="12"/>
      <c r="D23" s="12"/>
      <c r="E23" s="13"/>
      <c r="F23" s="13"/>
      <c r="G23" s="13"/>
      <c r="H23" s="13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</sheetData>
  <mergeCells count="11">
    <mergeCell ref="A14:H14"/>
    <mergeCell ref="A13:H13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51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39" t="s">
        <v>33</v>
      </c>
      <c r="B2" s="39"/>
      <c r="C2" s="12"/>
      <c r="D2" s="12"/>
      <c r="E2" s="13"/>
      <c r="F2" s="13"/>
      <c r="G2" s="40" t="s">
        <v>19</v>
      </c>
      <c r="H2" s="40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45" t="s">
        <v>35</v>
      </c>
      <c r="B4" s="45"/>
      <c r="C4" s="45"/>
      <c r="D4" s="45"/>
      <c r="E4" s="45"/>
      <c r="F4" s="45"/>
      <c r="G4" s="45"/>
      <c r="H4" s="45"/>
    </row>
    <row r="5" spans="1:8" ht="15.75" x14ac:dyDescent="0.25">
      <c r="A5" s="46" t="s">
        <v>18</v>
      </c>
      <c r="B5" s="46"/>
      <c r="C5" s="46"/>
      <c r="D5" s="46"/>
      <c r="E5" s="46"/>
      <c r="F5" s="46"/>
      <c r="G5" s="46"/>
      <c r="H5" s="46"/>
    </row>
    <row r="6" spans="1:8" ht="15.75" x14ac:dyDescent="0.25">
      <c r="A6" s="47" t="s">
        <v>4</v>
      </c>
      <c r="B6" s="47"/>
      <c r="C6" s="47"/>
      <c r="D6" s="47"/>
      <c r="E6" s="47"/>
      <c r="F6" s="47"/>
      <c r="G6" s="47"/>
      <c r="H6" s="47"/>
    </row>
    <row r="7" spans="1:8" ht="15.75" x14ac:dyDescent="0.25">
      <c r="A7" s="44" t="s">
        <v>0</v>
      </c>
      <c r="B7" s="44" t="s">
        <v>1</v>
      </c>
      <c r="C7" s="44" t="s">
        <v>2</v>
      </c>
      <c r="D7" s="44"/>
      <c r="E7" s="44" t="s">
        <v>31</v>
      </c>
      <c r="F7" s="44"/>
      <c r="G7" s="44"/>
      <c r="H7" s="44"/>
    </row>
    <row r="8" spans="1:8" ht="15.75" x14ac:dyDescent="0.25">
      <c r="A8" s="44"/>
      <c r="B8" s="44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15.6" customHeight="1" x14ac:dyDescent="0.25">
      <c r="A9" s="2">
        <v>1</v>
      </c>
      <c r="B9" s="28" t="s">
        <v>37</v>
      </c>
      <c r="C9" s="29"/>
      <c r="D9" s="29"/>
      <c r="E9" s="4"/>
      <c r="F9" s="4"/>
      <c r="G9" s="4"/>
      <c r="H9" s="4"/>
    </row>
    <row r="10" spans="1:8" ht="31.5" customHeight="1" x14ac:dyDescent="0.25">
      <c r="A10" s="4" t="s">
        <v>28</v>
      </c>
      <c r="B10" s="26" t="s">
        <v>38</v>
      </c>
      <c r="C10" s="26" t="s">
        <v>43</v>
      </c>
      <c r="D10" s="31" t="s">
        <v>41</v>
      </c>
      <c r="E10" s="6">
        <f>'53.1. Đất ở tại nông thôn'!E10*0.8</f>
        <v>320000</v>
      </c>
      <c r="F10" s="15">
        <f t="shared" ref="F10" si="0">E10*0.6</f>
        <v>192000</v>
      </c>
      <c r="G10" s="15">
        <f t="shared" ref="G10" si="1">E10*0.4</f>
        <v>128000</v>
      </c>
      <c r="H10" s="15"/>
    </row>
    <row r="11" spans="1:8" ht="31.5" x14ac:dyDescent="0.25">
      <c r="A11" s="4" t="s">
        <v>29</v>
      </c>
      <c r="B11" s="26" t="s">
        <v>39</v>
      </c>
      <c r="C11" s="26" t="s">
        <v>42</v>
      </c>
      <c r="D11" s="26" t="s">
        <v>44</v>
      </c>
      <c r="E11" s="6">
        <f>'53.1. Đất ở tại nông thôn'!E11*0.8</f>
        <v>400000</v>
      </c>
      <c r="F11" s="15">
        <f t="shared" ref="F11:F12" si="2">E11*0.6</f>
        <v>240000</v>
      </c>
      <c r="G11" s="15">
        <f t="shared" ref="G11:G12" si="3">E11*0.4</f>
        <v>160000</v>
      </c>
      <c r="H11" s="15"/>
    </row>
    <row r="12" spans="1:8" ht="47.25" x14ac:dyDescent="0.25">
      <c r="A12" s="4" t="s">
        <v>30</v>
      </c>
      <c r="B12" s="26" t="s">
        <v>40</v>
      </c>
      <c r="C12" s="26" t="s">
        <v>45</v>
      </c>
      <c r="D12" s="26" t="s">
        <v>46</v>
      </c>
      <c r="E12" s="6">
        <f>'53.1. Đất ở tại nông thôn'!E12*0.8</f>
        <v>400000</v>
      </c>
      <c r="F12" s="15">
        <f t="shared" si="2"/>
        <v>240000</v>
      </c>
      <c r="G12" s="15">
        <f t="shared" si="3"/>
        <v>160000</v>
      </c>
      <c r="H12" s="15"/>
    </row>
    <row r="13" spans="1:8" ht="15.75" x14ac:dyDescent="0.25">
      <c r="A13" s="38" t="s">
        <v>20</v>
      </c>
      <c r="B13" s="38"/>
      <c r="C13" s="38"/>
      <c r="D13" s="38"/>
      <c r="E13" s="38"/>
      <c r="F13" s="38"/>
      <c r="G13" s="38"/>
      <c r="H13" s="38"/>
    </row>
    <row r="14" spans="1:8" ht="15.75" x14ac:dyDescent="0.25">
      <c r="A14" s="37" t="s">
        <v>7</v>
      </c>
      <c r="B14" s="37"/>
      <c r="C14" s="37"/>
      <c r="D14" s="37"/>
      <c r="E14" s="37"/>
      <c r="F14" s="37"/>
      <c r="G14" s="37"/>
      <c r="H14" s="37"/>
    </row>
    <row r="15" spans="1:8" ht="15.75" x14ac:dyDescent="0.25">
      <c r="A15" s="1">
        <v>1</v>
      </c>
      <c r="B15" s="30" t="s">
        <v>37</v>
      </c>
      <c r="C15" s="25"/>
      <c r="D15" s="25"/>
      <c r="E15" s="22">
        <f>+'53.1. Đất ở tại nông thôn'!E15*0.8</f>
        <v>140000</v>
      </c>
      <c r="F15" s="25"/>
      <c r="G15" s="25"/>
      <c r="H15" s="25"/>
    </row>
    <row r="16" spans="1:8" ht="15.75" x14ac:dyDescent="0.25">
      <c r="A16" s="1">
        <v>2</v>
      </c>
      <c r="B16" s="30" t="s">
        <v>47</v>
      </c>
      <c r="C16" s="24"/>
      <c r="D16" s="24"/>
      <c r="E16" s="22">
        <f>+'53.1. Đất ở tại nông thôn'!E16*0.8</f>
        <v>112000</v>
      </c>
      <c r="F16" s="23"/>
      <c r="G16" s="23"/>
      <c r="H16" s="23"/>
    </row>
    <row r="17" spans="1:8" ht="62.25" customHeight="1" x14ac:dyDescent="0.25">
      <c r="A17" s="12"/>
      <c r="B17" s="12"/>
      <c r="C17" s="12" t="s">
        <v>26</v>
      </c>
      <c r="D17" s="12"/>
      <c r="E17" s="13"/>
      <c r="F17" s="13"/>
      <c r="G17" s="13"/>
      <c r="H17" s="13"/>
    </row>
    <row r="18" spans="1:8" ht="62.25" customHeight="1" x14ac:dyDescent="0.25">
      <c r="A18" s="12"/>
      <c r="B18" s="12"/>
      <c r="C18" s="12"/>
      <c r="D18" s="12"/>
      <c r="E18" s="13"/>
      <c r="F18" s="13"/>
      <c r="G18" s="13"/>
      <c r="H18" s="13"/>
    </row>
    <row r="19" spans="1:8" ht="62.25" customHeight="1" x14ac:dyDescent="0.25">
      <c r="A19" s="12"/>
      <c r="B19" s="12"/>
      <c r="C19" s="12"/>
      <c r="D19" s="12"/>
      <c r="E19" s="13"/>
      <c r="F19" s="13"/>
      <c r="G19" s="13"/>
      <c r="H19" s="13"/>
    </row>
    <row r="20" spans="1:8" ht="62.25" customHeight="1" x14ac:dyDescent="0.25">
      <c r="A20" s="12"/>
      <c r="B20" s="12"/>
      <c r="C20" s="12"/>
      <c r="D20" s="12"/>
      <c r="E20" s="13"/>
      <c r="F20" s="13"/>
      <c r="G20" s="13"/>
      <c r="H20" s="13"/>
    </row>
    <row r="21" spans="1:8" ht="62.25" customHeight="1" x14ac:dyDescent="0.25">
      <c r="A21" s="12"/>
      <c r="B21" s="12"/>
      <c r="C21" s="12"/>
      <c r="D21" s="12"/>
      <c r="E21" s="13"/>
      <c r="F21" s="13"/>
      <c r="G21" s="13"/>
      <c r="H21" s="13"/>
    </row>
    <row r="22" spans="1:8" ht="62.25" customHeight="1" x14ac:dyDescent="0.25">
      <c r="A22" s="12"/>
      <c r="B22" s="12"/>
      <c r="C22" s="12"/>
      <c r="D22" s="12"/>
      <c r="E22" s="13"/>
      <c r="F22" s="13"/>
      <c r="G22" s="13"/>
      <c r="H22" s="13"/>
    </row>
    <row r="23" spans="1:8" ht="62.25" customHeight="1" x14ac:dyDescent="0.25">
      <c r="A23" s="12"/>
      <c r="B23" s="12"/>
      <c r="C23" s="12"/>
      <c r="D23" s="12"/>
      <c r="E23" s="13"/>
      <c r="F23" s="13"/>
      <c r="G23" s="13"/>
      <c r="H23" s="13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</sheetData>
  <mergeCells count="11">
    <mergeCell ref="A2:B2"/>
    <mergeCell ref="G2:H2"/>
    <mergeCell ref="A4:H4"/>
    <mergeCell ref="A5:H5"/>
    <mergeCell ref="A6:H6"/>
    <mergeCell ref="A14:H14"/>
    <mergeCell ref="A7:A8"/>
    <mergeCell ref="B7:B8"/>
    <mergeCell ref="C7:D7"/>
    <mergeCell ref="E7:H7"/>
    <mergeCell ref="A13:H13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I951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9" ht="15.75" x14ac:dyDescent="0.25">
      <c r="A1" s="5"/>
      <c r="B1" s="12"/>
      <c r="C1" s="12"/>
      <c r="D1" s="12"/>
      <c r="E1" s="13"/>
      <c r="F1" s="13"/>
      <c r="G1" s="13"/>
      <c r="H1" s="13"/>
    </row>
    <row r="2" spans="1:9" ht="15.75" x14ac:dyDescent="0.25">
      <c r="A2" s="39" t="s">
        <v>33</v>
      </c>
      <c r="B2" s="39"/>
      <c r="C2" s="12"/>
      <c r="D2" s="12"/>
      <c r="E2" s="13"/>
      <c r="F2" s="13"/>
      <c r="G2" s="40" t="s">
        <v>19</v>
      </c>
      <c r="H2" s="40"/>
    </row>
    <row r="3" spans="1:9" ht="15.75" x14ac:dyDescent="0.25">
      <c r="A3" s="11"/>
      <c r="B3" s="12"/>
      <c r="C3" s="12"/>
      <c r="D3" s="12"/>
      <c r="E3" s="13"/>
      <c r="F3" s="13"/>
      <c r="G3" s="13"/>
      <c r="H3" s="13"/>
    </row>
    <row r="4" spans="1:9" ht="15.75" x14ac:dyDescent="0.25">
      <c r="A4" s="45" t="s">
        <v>48</v>
      </c>
      <c r="B4" s="45"/>
      <c r="C4" s="45"/>
      <c r="D4" s="45"/>
      <c r="E4" s="45"/>
      <c r="F4" s="45"/>
      <c r="G4" s="45"/>
      <c r="H4" s="45"/>
    </row>
    <row r="5" spans="1:9" ht="15.75" x14ac:dyDescent="0.25">
      <c r="A5" s="46" t="s">
        <v>18</v>
      </c>
      <c r="B5" s="46"/>
      <c r="C5" s="46"/>
      <c r="D5" s="46"/>
      <c r="E5" s="46"/>
      <c r="F5" s="46"/>
      <c r="G5" s="46"/>
      <c r="H5" s="46"/>
    </row>
    <row r="6" spans="1:9" ht="15.75" x14ac:dyDescent="0.25">
      <c r="A6" s="47" t="s">
        <v>4</v>
      </c>
      <c r="B6" s="47"/>
      <c r="C6" s="47"/>
      <c r="D6" s="47"/>
      <c r="E6" s="47"/>
      <c r="F6" s="47"/>
      <c r="G6" s="47"/>
      <c r="H6" s="47"/>
    </row>
    <row r="7" spans="1:9" ht="15.75" x14ac:dyDescent="0.25">
      <c r="A7" s="44" t="s">
        <v>0</v>
      </c>
      <c r="B7" s="44" t="s">
        <v>1</v>
      </c>
      <c r="C7" s="44" t="s">
        <v>2</v>
      </c>
      <c r="D7" s="44"/>
      <c r="E7" s="44" t="s">
        <v>32</v>
      </c>
      <c r="F7" s="44"/>
      <c r="G7" s="44"/>
      <c r="H7" s="44"/>
    </row>
    <row r="8" spans="1:9" ht="15.75" x14ac:dyDescent="0.25">
      <c r="A8" s="44"/>
      <c r="B8" s="44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  <c r="I8" s="3" t="s">
        <v>27</v>
      </c>
    </row>
    <row r="9" spans="1:9" ht="15.6" customHeight="1" x14ac:dyDescent="0.25">
      <c r="A9" s="2">
        <v>1</v>
      </c>
      <c r="B9" s="28" t="s">
        <v>37</v>
      </c>
      <c r="C9" s="29"/>
      <c r="D9" s="29"/>
      <c r="E9" s="4"/>
      <c r="F9" s="4"/>
      <c r="G9" s="4"/>
      <c r="H9" s="4"/>
    </row>
    <row r="10" spans="1:9" ht="31.5" customHeight="1" x14ac:dyDescent="0.25">
      <c r="A10" s="4" t="s">
        <v>28</v>
      </c>
      <c r="B10" s="26" t="s">
        <v>38</v>
      </c>
      <c r="C10" s="26" t="s">
        <v>43</v>
      </c>
      <c r="D10" s="31" t="s">
        <v>41</v>
      </c>
      <c r="E10" s="6">
        <f>'53.1. Đất ở tại nông thôn'!E10*0.7</f>
        <v>280000</v>
      </c>
      <c r="F10" s="15">
        <f t="shared" ref="F10" si="0">E10*0.6</f>
        <v>168000</v>
      </c>
      <c r="G10" s="15">
        <f t="shared" ref="G10" si="1">E10*0.4</f>
        <v>112000</v>
      </c>
      <c r="H10" s="15"/>
    </row>
    <row r="11" spans="1:9" ht="31.5" x14ac:dyDescent="0.25">
      <c r="A11" s="4" t="s">
        <v>29</v>
      </c>
      <c r="B11" s="26" t="s">
        <v>39</v>
      </c>
      <c r="C11" s="26" t="s">
        <v>42</v>
      </c>
      <c r="D11" s="26" t="s">
        <v>44</v>
      </c>
      <c r="E11" s="6">
        <f>'53.1. Đất ở tại nông thôn'!E11*0.7</f>
        <v>350000</v>
      </c>
      <c r="F11" s="15">
        <f t="shared" ref="F11:F12" si="2">E11*0.6</f>
        <v>210000</v>
      </c>
      <c r="G11" s="15">
        <f t="shared" ref="G11:G12" si="3">E11*0.4</f>
        <v>140000</v>
      </c>
      <c r="H11" s="15"/>
    </row>
    <row r="12" spans="1:9" ht="47.25" x14ac:dyDescent="0.25">
      <c r="A12" s="4" t="s">
        <v>30</v>
      </c>
      <c r="B12" s="26" t="s">
        <v>40</v>
      </c>
      <c r="C12" s="26" t="s">
        <v>45</v>
      </c>
      <c r="D12" s="26" t="s">
        <v>46</v>
      </c>
      <c r="E12" s="6">
        <f>'53.1. Đất ở tại nông thôn'!E12*0.7</f>
        <v>350000</v>
      </c>
      <c r="F12" s="15">
        <f t="shared" si="2"/>
        <v>210000</v>
      </c>
      <c r="G12" s="15">
        <f t="shared" si="3"/>
        <v>140000</v>
      </c>
      <c r="H12" s="15"/>
    </row>
    <row r="13" spans="1:9" ht="15.75" x14ac:dyDescent="0.25">
      <c r="A13" s="38" t="s">
        <v>20</v>
      </c>
      <c r="B13" s="38"/>
      <c r="C13" s="38"/>
      <c r="D13" s="38"/>
      <c r="E13" s="38"/>
      <c r="F13" s="38"/>
      <c r="G13" s="38"/>
      <c r="H13" s="38"/>
    </row>
    <row r="14" spans="1:9" ht="15.75" x14ac:dyDescent="0.25">
      <c r="A14" s="37" t="s">
        <v>7</v>
      </c>
      <c r="B14" s="37"/>
      <c r="C14" s="37"/>
      <c r="D14" s="37"/>
      <c r="E14" s="37"/>
      <c r="F14" s="37"/>
      <c r="G14" s="37"/>
      <c r="H14" s="37"/>
    </row>
    <row r="15" spans="1:9" ht="15.75" x14ac:dyDescent="0.25">
      <c r="A15" s="1">
        <v>1</v>
      </c>
      <c r="B15" s="30" t="s">
        <v>37</v>
      </c>
      <c r="C15" s="25"/>
      <c r="D15" s="25"/>
      <c r="E15" s="22">
        <f>+'53.1. Đất ở tại nông thôn'!E15*0.7</f>
        <v>122499.99999999999</v>
      </c>
      <c r="F15" s="25"/>
      <c r="G15" s="25"/>
      <c r="H15" s="25"/>
    </row>
    <row r="16" spans="1:9" ht="15.75" x14ac:dyDescent="0.25">
      <c r="A16" s="1">
        <v>2</v>
      </c>
      <c r="B16" s="30" t="s">
        <v>47</v>
      </c>
      <c r="C16" s="24"/>
      <c r="D16" s="24"/>
      <c r="E16" s="22">
        <f>+'53.1. Đất ở tại nông thôn'!E16*0.7</f>
        <v>98000</v>
      </c>
      <c r="F16" s="23"/>
      <c r="G16" s="23"/>
      <c r="H16" s="23"/>
    </row>
    <row r="17" spans="1:8" ht="62.25" customHeight="1" x14ac:dyDescent="0.25">
      <c r="A17" s="12"/>
      <c r="B17" s="12"/>
      <c r="C17" s="12"/>
      <c r="D17" s="12"/>
      <c r="E17" s="13"/>
      <c r="F17" s="13"/>
      <c r="G17" s="13"/>
      <c r="H17" s="13"/>
    </row>
    <row r="18" spans="1:8" ht="62.25" customHeight="1" x14ac:dyDescent="0.25">
      <c r="A18" s="12"/>
      <c r="B18" s="12"/>
      <c r="C18" s="12"/>
      <c r="D18" s="12"/>
      <c r="E18" s="13"/>
      <c r="F18" s="13"/>
      <c r="G18" s="13"/>
      <c r="H18" s="13"/>
    </row>
    <row r="19" spans="1:8" ht="62.25" customHeight="1" x14ac:dyDescent="0.25">
      <c r="A19" s="12"/>
      <c r="B19" s="12"/>
      <c r="C19" s="12"/>
      <c r="D19" s="12"/>
      <c r="E19" s="13"/>
      <c r="F19" s="13"/>
      <c r="G19" s="13"/>
      <c r="H19" s="13"/>
    </row>
    <row r="20" spans="1:8" ht="62.25" customHeight="1" x14ac:dyDescent="0.25">
      <c r="A20" s="12"/>
      <c r="B20" s="12"/>
      <c r="C20" s="12"/>
      <c r="D20" s="12"/>
      <c r="E20" s="13"/>
      <c r="F20" s="13"/>
      <c r="G20" s="13"/>
      <c r="H20" s="13"/>
    </row>
    <row r="21" spans="1:8" ht="62.25" customHeight="1" x14ac:dyDescent="0.25">
      <c r="A21" s="12"/>
      <c r="B21" s="12"/>
      <c r="C21" s="12"/>
      <c r="D21" s="12"/>
      <c r="E21" s="13"/>
      <c r="F21" s="13"/>
      <c r="G21" s="13"/>
      <c r="H21" s="13"/>
    </row>
    <row r="22" spans="1:8" ht="62.25" customHeight="1" x14ac:dyDescent="0.25">
      <c r="A22" s="12"/>
      <c r="B22" s="12"/>
      <c r="C22" s="12"/>
      <c r="D22" s="12"/>
      <c r="E22" s="13"/>
      <c r="F22" s="13"/>
      <c r="G22" s="13"/>
      <c r="H22" s="13"/>
    </row>
    <row r="23" spans="1:8" ht="62.25" customHeight="1" x14ac:dyDescent="0.25">
      <c r="A23" s="12"/>
      <c r="B23" s="12"/>
      <c r="C23" s="12"/>
      <c r="D23" s="12"/>
      <c r="E23" s="13"/>
      <c r="F23" s="13"/>
      <c r="G23" s="13"/>
      <c r="H23" s="13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</sheetData>
  <mergeCells count="11">
    <mergeCell ref="A14:H14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A13:H13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9"/>
  <sheetViews>
    <sheetView view="pageBreakPreview" zoomScaleNormal="100" zoomScaleSheetLayoutView="100" workbookViewId="0">
      <selection activeCell="A5" sqref="A5:E5"/>
    </sheetView>
  </sheetViews>
  <sheetFormatPr defaultColWidth="9" defaultRowHeight="15.75" x14ac:dyDescent="0.25"/>
  <cols>
    <col min="1" max="1" width="5.7109375" style="9" customWidth="1"/>
    <col min="2" max="2" width="25.7109375" style="10" customWidth="1"/>
    <col min="3" max="5" width="20.7109375" style="9" customWidth="1"/>
    <col min="6" max="16384" width="9" style="9"/>
  </cols>
  <sheetData>
    <row r="1" spans="1:8" x14ac:dyDescent="0.25">
      <c r="A1" s="18"/>
      <c r="B1" s="8"/>
      <c r="C1" s="8"/>
      <c r="D1" s="8"/>
      <c r="E1" s="8"/>
    </row>
    <row r="2" spans="1:8" ht="15.6" customHeight="1" x14ac:dyDescent="0.25">
      <c r="A2" s="39" t="s">
        <v>33</v>
      </c>
      <c r="B2" s="39"/>
      <c r="C2" s="8"/>
      <c r="D2" s="8"/>
      <c r="E2" s="21" t="s">
        <v>23</v>
      </c>
    </row>
    <row r="3" spans="1:8" x14ac:dyDescent="0.25">
      <c r="A3" s="18"/>
      <c r="B3" s="8"/>
      <c r="C3" s="8"/>
      <c r="D3" s="8"/>
      <c r="E3" s="8"/>
    </row>
    <row r="4" spans="1:8" x14ac:dyDescent="0.25">
      <c r="A4" s="41" t="s">
        <v>36</v>
      </c>
      <c r="B4" s="41"/>
      <c r="C4" s="41"/>
      <c r="D4" s="41"/>
      <c r="E4" s="41"/>
    </row>
    <row r="5" spans="1:8" s="3" customFormat="1" ht="15.6" customHeight="1" x14ac:dyDescent="0.25">
      <c r="A5" s="46" t="s">
        <v>18</v>
      </c>
      <c r="B5" s="46"/>
      <c r="C5" s="46"/>
      <c r="D5" s="46"/>
      <c r="E5" s="46"/>
      <c r="F5" s="36"/>
      <c r="G5" s="36"/>
      <c r="H5" s="36"/>
    </row>
    <row r="6" spans="1:8" x14ac:dyDescent="0.25">
      <c r="A6" s="48" t="s">
        <v>24</v>
      </c>
      <c r="B6" s="48"/>
      <c r="C6" s="48"/>
      <c r="D6" s="48"/>
      <c r="E6" s="48"/>
    </row>
    <row r="7" spans="1:8" x14ac:dyDescent="0.25">
      <c r="A7" s="48" t="s">
        <v>11</v>
      </c>
      <c r="B7" s="48"/>
      <c r="C7" s="48"/>
      <c r="D7" s="48"/>
      <c r="E7" s="48"/>
    </row>
    <row r="8" spans="1:8" x14ac:dyDescent="0.25">
      <c r="A8" s="43" t="s">
        <v>16</v>
      </c>
      <c r="B8" s="43"/>
      <c r="C8" s="43"/>
      <c r="D8" s="43"/>
      <c r="E8" s="43"/>
    </row>
    <row r="9" spans="1:8" x14ac:dyDescent="0.25">
      <c r="A9" s="49" t="s">
        <v>12</v>
      </c>
      <c r="B9" s="49" t="s">
        <v>22</v>
      </c>
      <c r="C9" s="51" t="s">
        <v>21</v>
      </c>
      <c r="D9" s="51"/>
      <c r="E9" s="51"/>
    </row>
    <row r="10" spans="1:8" x14ac:dyDescent="0.25">
      <c r="A10" s="50"/>
      <c r="B10" s="50"/>
      <c r="C10" s="2" t="s">
        <v>3</v>
      </c>
      <c r="D10" s="2" t="s">
        <v>8</v>
      </c>
      <c r="E10" s="2" t="s">
        <v>9</v>
      </c>
    </row>
    <row r="11" spans="1:8" x14ac:dyDescent="0.25">
      <c r="A11" s="33">
        <f>MAX(A9)+1</f>
        <v>1</v>
      </c>
      <c r="B11" s="34" t="s">
        <v>37</v>
      </c>
      <c r="C11" s="35">
        <v>58000</v>
      </c>
      <c r="D11" s="35">
        <v>52000</v>
      </c>
      <c r="E11" s="35">
        <v>46000</v>
      </c>
    </row>
    <row r="12" spans="1:8" x14ac:dyDescent="0.25">
      <c r="A12" s="33">
        <f t="shared" ref="A12" si="0">MAX(A11)+1</f>
        <v>2</v>
      </c>
      <c r="B12" s="34" t="s">
        <v>47</v>
      </c>
      <c r="C12" s="35">
        <v>51000</v>
      </c>
      <c r="D12" s="35">
        <v>46000</v>
      </c>
      <c r="E12" s="35">
        <v>41000</v>
      </c>
    </row>
    <row r="13" spans="1:8" x14ac:dyDescent="0.25">
      <c r="A13" s="20"/>
      <c r="B13" s="20"/>
      <c r="C13" s="20"/>
      <c r="D13" s="20"/>
      <c r="E13" s="20"/>
    </row>
    <row r="14" spans="1:8" x14ac:dyDescent="0.25">
      <c r="A14" s="48" t="s">
        <v>25</v>
      </c>
      <c r="B14" s="48"/>
      <c r="C14" s="48"/>
      <c r="D14" s="48"/>
      <c r="E14" s="48"/>
    </row>
    <row r="15" spans="1:8" x14ac:dyDescent="0.25">
      <c r="A15" s="43" t="s">
        <v>16</v>
      </c>
      <c r="B15" s="43"/>
      <c r="C15" s="43"/>
      <c r="D15" s="43"/>
      <c r="E15" s="43"/>
    </row>
    <row r="16" spans="1:8" x14ac:dyDescent="0.25">
      <c r="A16" s="49" t="s">
        <v>12</v>
      </c>
      <c r="B16" s="49" t="s">
        <v>22</v>
      </c>
      <c r="C16" s="51" t="s">
        <v>21</v>
      </c>
      <c r="D16" s="51"/>
      <c r="E16" s="51"/>
    </row>
    <row r="17" spans="1:5" x14ac:dyDescent="0.25">
      <c r="A17" s="50"/>
      <c r="B17" s="50"/>
      <c r="C17" s="2" t="s">
        <v>3</v>
      </c>
      <c r="D17" s="2" t="s">
        <v>8</v>
      </c>
      <c r="E17" s="2" t="s">
        <v>9</v>
      </c>
    </row>
    <row r="18" spans="1:5" x14ac:dyDescent="0.25">
      <c r="A18" s="1">
        <f>MAX(A16)+1</f>
        <v>1</v>
      </c>
      <c r="B18" s="19" t="str">
        <f>B11</f>
        <v>Xã Quan Sơn cũ</v>
      </c>
      <c r="C18" s="35">
        <v>52000</v>
      </c>
      <c r="D18" s="35">
        <v>47000</v>
      </c>
      <c r="E18" s="35">
        <v>42000</v>
      </c>
    </row>
    <row r="19" spans="1:5" x14ac:dyDescent="0.25">
      <c r="A19" s="1">
        <f t="shared" ref="A19" si="1">MAX(A18)+1</f>
        <v>2</v>
      </c>
      <c r="B19" s="19" t="str">
        <f>B12</f>
        <v>Xã Hữu Kiên cũ</v>
      </c>
      <c r="C19" s="35">
        <v>45000</v>
      </c>
      <c r="D19" s="35">
        <v>41000</v>
      </c>
      <c r="E19" s="35">
        <v>36000</v>
      </c>
    </row>
    <row r="20" spans="1:5" x14ac:dyDescent="0.25">
      <c r="A20" s="20"/>
      <c r="B20" s="20"/>
      <c r="C20" s="20"/>
      <c r="D20" s="20"/>
      <c r="E20" s="20"/>
    </row>
    <row r="21" spans="1:5" x14ac:dyDescent="0.25">
      <c r="A21" s="48" t="s">
        <v>13</v>
      </c>
      <c r="B21" s="48"/>
      <c r="C21" s="48"/>
      <c r="D21" s="48"/>
      <c r="E21" s="48"/>
    </row>
    <row r="22" spans="1:5" x14ac:dyDescent="0.25">
      <c r="A22" s="43" t="s">
        <v>16</v>
      </c>
      <c r="B22" s="43"/>
      <c r="C22" s="43"/>
      <c r="D22" s="43"/>
      <c r="E22" s="43"/>
    </row>
    <row r="23" spans="1:5" x14ac:dyDescent="0.25">
      <c r="A23" s="49" t="s">
        <v>12</v>
      </c>
      <c r="B23" s="49" t="s">
        <v>22</v>
      </c>
      <c r="C23" s="51" t="s">
        <v>21</v>
      </c>
      <c r="D23" s="51"/>
      <c r="E23" s="51"/>
    </row>
    <row r="24" spans="1:5" x14ac:dyDescent="0.25">
      <c r="A24" s="50"/>
      <c r="B24" s="50"/>
      <c r="C24" s="2" t="s">
        <v>3</v>
      </c>
      <c r="D24" s="2" t="s">
        <v>8</v>
      </c>
      <c r="E24" s="2" t="s">
        <v>9</v>
      </c>
    </row>
    <row r="25" spans="1:5" x14ac:dyDescent="0.25">
      <c r="A25" s="1">
        <f>MAX(A23)+1</f>
        <v>1</v>
      </c>
      <c r="B25" s="19" t="str">
        <f>B11</f>
        <v>Xã Quan Sơn cũ</v>
      </c>
      <c r="C25" s="35">
        <v>46000</v>
      </c>
      <c r="D25" s="35">
        <v>41000</v>
      </c>
      <c r="E25" s="35">
        <v>37000</v>
      </c>
    </row>
    <row r="26" spans="1:5" x14ac:dyDescent="0.25">
      <c r="A26" s="1">
        <f t="shared" ref="A26" si="2">MAX(A25)+1</f>
        <v>2</v>
      </c>
      <c r="B26" s="19" t="str">
        <f>B12</f>
        <v>Xã Hữu Kiên cũ</v>
      </c>
      <c r="C26" s="35">
        <v>40000</v>
      </c>
      <c r="D26" s="35">
        <v>36000</v>
      </c>
      <c r="E26" s="35">
        <v>32000</v>
      </c>
    </row>
    <row r="27" spans="1:5" x14ac:dyDescent="0.25">
      <c r="A27" s="20"/>
      <c r="B27" s="20"/>
      <c r="C27" s="20"/>
      <c r="D27" s="20"/>
      <c r="E27" s="20"/>
    </row>
    <row r="28" spans="1:5" x14ac:dyDescent="0.25">
      <c r="A28" s="48" t="s">
        <v>14</v>
      </c>
      <c r="B28" s="48"/>
      <c r="C28" s="48"/>
      <c r="D28" s="48"/>
      <c r="E28" s="48"/>
    </row>
    <row r="29" spans="1:5" x14ac:dyDescent="0.25">
      <c r="A29" s="43" t="s">
        <v>16</v>
      </c>
      <c r="B29" s="43"/>
      <c r="C29" s="43"/>
      <c r="D29" s="43"/>
      <c r="E29" s="43"/>
    </row>
    <row r="30" spans="1:5" x14ac:dyDescent="0.25">
      <c r="A30" s="49" t="s">
        <v>12</v>
      </c>
      <c r="B30" s="49" t="s">
        <v>22</v>
      </c>
      <c r="C30" s="51" t="s">
        <v>21</v>
      </c>
      <c r="D30" s="51"/>
      <c r="E30" s="51"/>
    </row>
    <row r="31" spans="1:5" x14ac:dyDescent="0.25">
      <c r="A31" s="50"/>
      <c r="B31" s="50"/>
      <c r="C31" s="2" t="s">
        <v>3</v>
      </c>
      <c r="D31" s="2" t="s">
        <v>8</v>
      </c>
      <c r="E31" s="2" t="s">
        <v>9</v>
      </c>
    </row>
    <row r="32" spans="1:5" x14ac:dyDescent="0.25">
      <c r="A32" s="1">
        <f>MAX(A30)+1</f>
        <v>1</v>
      </c>
      <c r="B32" s="19" t="str">
        <f>B11</f>
        <v>Xã Quan Sơn cũ</v>
      </c>
      <c r="C32" s="35">
        <v>39000</v>
      </c>
      <c r="D32" s="35">
        <v>35000</v>
      </c>
      <c r="E32" s="35">
        <v>31000</v>
      </c>
    </row>
    <row r="33" spans="1:5" x14ac:dyDescent="0.25">
      <c r="A33" s="1">
        <f t="shared" ref="A33" si="3">MAX(A32)+1</f>
        <v>2</v>
      </c>
      <c r="B33" s="19" t="str">
        <f>B12</f>
        <v>Xã Hữu Kiên cũ</v>
      </c>
      <c r="C33" s="35">
        <v>36000</v>
      </c>
      <c r="D33" s="35">
        <v>32000</v>
      </c>
      <c r="E33" s="35">
        <v>30000</v>
      </c>
    </row>
    <row r="34" spans="1:5" x14ac:dyDescent="0.25">
      <c r="A34" s="20"/>
      <c r="B34" s="20"/>
      <c r="C34" s="20"/>
      <c r="D34" s="20"/>
      <c r="E34" s="20"/>
    </row>
    <row r="35" spans="1:5" x14ac:dyDescent="0.25">
      <c r="A35" s="48" t="s">
        <v>15</v>
      </c>
      <c r="B35" s="48"/>
      <c r="C35" s="48"/>
      <c r="D35" s="48"/>
      <c r="E35" s="48"/>
    </row>
    <row r="36" spans="1:5" x14ac:dyDescent="0.25">
      <c r="A36" s="55" t="s">
        <v>16</v>
      </c>
      <c r="B36" s="55"/>
      <c r="C36" s="55"/>
      <c r="D36" s="55"/>
      <c r="E36" s="55"/>
    </row>
    <row r="37" spans="1:5" ht="31.5" x14ac:dyDescent="0.25">
      <c r="A37" s="2" t="s">
        <v>12</v>
      </c>
      <c r="B37" s="17" t="s">
        <v>22</v>
      </c>
      <c r="C37" s="51" t="s">
        <v>21</v>
      </c>
      <c r="D37" s="51"/>
      <c r="E37" s="51"/>
    </row>
    <row r="38" spans="1:5" x14ac:dyDescent="0.25">
      <c r="A38" s="1">
        <f>MAX(A37)+1</f>
        <v>1</v>
      </c>
      <c r="B38" s="19" t="str">
        <f>B11</f>
        <v>Xã Quan Sơn cũ</v>
      </c>
      <c r="C38" s="52">
        <v>8000</v>
      </c>
      <c r="D38" s="53"/>
      <c r="E38" s="54"/>
    </row>
    <row r="39" spans="1:5" x14ac:dyDescent="0.25">
      <c r="A39" s="1">
        <f t="shared" ref="A39" si="4">MAX(A38)+1</f>
        <v>2</v>
      </c>
      <c r="B39" s="19" t="str">
        <f>B12</f>
        <v>Xã Hữu Kiên cũ</v>
      </c>
      <c r="C39" s="52">
        <v>6000</v>
      </c>
      <c r="D39" s="53"/>
      <c r="E39" s="54"/>
    </row>
  </sheetData>
  <mergeCells count="29">
    <mergeCell ref="A23:A24"/>
    <mergeCell ref="B23:B24"/>
    <mergeCell ref="C23:E23"/>
    <mergeCell ref="C38:E38"/>
    <mergeCell ref="C39:E39"/>
    <mergeCell ref="A28:E28"/>
    <mergeCell ref="A35:E35"/>
    <mergeCell ref="A29:E29"/>
    <mergeCell ref="A36:E36"/>
    <mergeCell ref="C37:E37"/>
    <mergeCell ref="C30:E30"/>
    <mergeCell ref="A30:A31"/>
    <mergeCell ref="B30:B31"/>
    <mergeCell ref="A2:B2"/>
    <mergeCell ref="A8:E8"/>
    <mergeCell ref="A15:E15"/>
    <mergeCell ref="A22:E22"/>
    <mergeCell ref="A6:E6"/>
    <mergeCell ref="A7:E7"/>
    <mergeCell ref="A14:E14"/>
    <mergeCell ref="A21:E21"/>
    <mergeCell ref="A9:A10"/>
    <mergeCell ref="B9:B10"/>
    <mergeCell ref="C16:E16"/>
    <mergeCell ref="C9:E9"/>
    <mergeCell ref="A16:A17"/>
    <mergeCell ref="B16:B17"/>
    <mergeCell ref="A4:E4"/>
    <mergeCell ref="A5:E5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53.1. Đất ở tại nông thôn</vt:lpstr>
      <vt:lpstr>53.2. Đất TMDV tại nông thôn</vt:lpstr>
      <vt:lpstr>53.3. Đất SXPNN tại nông thôn</vt:lpstr>
      <vt:lpstr>53.4. Đất NN</vt:lpstr>
      <vt:lpstr>'53.1. Đất ở tại nông thôn'!Print_Titles</vt:lpstr>
      <vt:lpstr>'53.2. Đất TMDV tại nông thôn'!Print_Titles</vt:lpstr>
      <vt:lpstr>'53.3. Đất SXPNN tại nông thôn'!Print_Titles</vt:lpstr>
      <vt:lpstr>'53.1. Đất ở tại nông thôn'!Vùng_In</vt:lpstr>
      <vt:lpstr>'53.2. Đất TMDV tại nông thôn'!Vùng_In</vt:lpstr>
      <vt:lpstr>'53.3. Đất SXPNN tại nông thôn'!Vùng_In</vt:lpstr>
      <vt:lpstr>'53.4.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2025-08-31T09:25:33Z</dcterms:modified>
</cp:coreProperties>
</file>